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2014" sheetId="1" r:id="rId1"/>
    <sheet name="2015" sheetId="2" r:id="rId2"/>
    <sheet name="2016" sheetId="3" r:id="rId3"/>
    <sheet name="2017" sheetId="4" r:id="rId4"/>
    <sheet name="car park bank rec 2016.17" sheetId="5" r:id="rId5"/>
    <sheet name="parish council bank rec 2016.1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<sst xmlns="http://schemas.openxmlformats.org/spreadsheetml/2006/main" count="118" uniqueCount="36">
  <si>
    <t>Bank Reconcilliation</t>
  </si>
  <si>
    <t>£</t>
  </si>
  <si>
    <t>Prepared by: Jo Beardshaw, Clerk and RFO</t>
  </si>
  <si>
    <t>Current Account:</t>
  </si>
  <si>
    <t>less unpresented cheques</t>
  </si>
  <si>
    <t>plus unbanked cash</t>
  </si>
  <si>
    <t>CASH BOOK</t>
  </si>
  <si>
    <t>plus receipts for the year</t>
  </si>
  <si>
    <t>less payments for the year</t>
  </si>
  <si>
    <t>Happisburgh Parish Council</t>
  </si>
  <si>
    <t>Capital Reserve Account:</t>
  </si>
  <si>
    <t>New Car Park Account:</t>
  </si>
  <si>
    <t>Balance per bank statements at 31st March 2014</t>
  </si>
  <si>
    <t>net balances as at 31st March 2014</t>
  </si>
  <si>
    <t>Financial Year Ended 31 March 2014</t>
  </si>
  <si>
    <t>Opening balance 1st April 2013</t>
  </si>
  <si>
    <t>Financial Year Ended 31 March 2015</t>
  </si>
  <si>
    <t>Balance per bank statements at 31st March 2015</t>
  </si>
  <si>
    <t>Co-op car park Account:</t>
  </si>
  <si>
    <t>Closing balance per cash book 31st March 2014</t>
  </si>
  <si>
    <t>Opening balance 1st April 2014</t>
  </si>
  <si>
    <t>Closing balance per cash book 31st March 2015</t>
  </si>
  <si>
    <t>Financial Year Ended 31 March 2016</t>
  </si>
  <si>
    <t>Opening balance 1st April 2015</t>
  </si>
  <si>
    <t>Closing balance per cash book 31st March 2016</t>
  </si>
  <si>
    <t>net balances as at 31st March 2016</t>
  </si>
  <si>
    <t>Balance per bank statements at 31st March 2016</t>
  </si>
  <si>
    <t>less unpresented cheques (PC)</t>
  </si>
  <si>
    <t>less unpresented cheques (CP)</t>
  </si>
  <si>
    <t>PC</t>
  </si>
  <si>
    <t>CP</t>
  </si>
  <si>
    <t>Financial Year Ended 31 March 2017</t>
  </si>
  <si>
    <t>net balances as at 31st March 2017</t>
  </si>
  <si>
    <t>Balance per bank statements at 31st March 2017</t>
  </si>
  <si>
    <t>Opening balance 1st April 2016</t>
  </si>
  <si>
    <t>Closing balance per cash book 31st March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</si>
</sst>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2" fillId="0" borderId="0" xfId="42" applyNumberFormat="1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0" borderId="0" xfId="42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esktop\Happisburgh\FINANCE\Bank%20reconciliations\HB%20bank%20reconciliation%202016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 OF YEAR 201516"/>
      <sheetName val="to 14.04.16"/>
      <sheetName val="to 16.05.16"/>
      <sheetName val="to 15.06.16"/>
      <sheetName val="to 15.07.16"/>
      <sheetName val="to 17.08.16"/>
      <sheetName val="to 17.09.16"/>
      <sheetName val="to 17.10.16"/>
      <sheetName val="to 17.11.16"/>
      <sheetName val="to 16.12.17"/>
      <sheetName val="to 16.01.17"/>
      <sheetName val="to 16.02.17"/>
      <sheetName val="to 17.03.17"/>
      <sheetName val="to end 31.03.17"/>
      <sheetName val="WHOLE YEAR"/>
    </sheetNames>
    <sheetDataSet>
      <sheetData sheetId="13">
        <row r="22">
          <cell r="D22">
            <v>7485.3</v>
          </cell>
        </row>
        <row r="26">
          <cell r="D26">
            <v>24254.14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zoomScalePageLayoutView="0" workbookViewId="0" topLeftCell="A1">
      <selection activeCell="G38" sqref="G38"/>
    </sheetView>
  </sheetViews>
  <sheetFormatPr defaultColWidth="9.140625" defaultRowHeight="12.75"/>
  <cols>
    <col min="6" max="7" width="9.140625" style="4" customWidth="1"/>
    <col min="8" max="8" width="25.7109375" style="0" bestFit="1" customWidth="1"/>
    <col min="12" max="12" width="11.140625" style="0" customWidth="1"/>
  </cols>
  <sheetData>
    <row r="4" ht="27.75">
      <c r="A4" s="3" t="s">
        <v>9</v>
      </c>
    </row>
    <row r="6" ht="12.75">
      <c r="C6" t="s">
        <v>0</v>
      </c>
    </row>
    <row r="9" spans="1:8" ht="12.75">
      <c r="A9" s="1" t="s">
        <v>14</v>
      </c>
      <c r="H9" s="2"/>
    </row>
    <row r="10" ht="12.75">
      <c r="H10" s="2"/>
    </row>
    <row r="11" spans="1:8" ht="12.75">
      <c r="A11" t="s">
        <v>2</v>
      </c>
      <c r="H11" s="2"/>
    </row>
    <row r="12" ht="12.75">
      <c r="H12" s="2"/>
    </row>
    <row r="13" spans="1:9" ht="12.75">
      <c r="A13" s="8" t="s">
        <v>12</v>
      </c>
      <c r="F13" s="4" t="s">
        <v>1</v>
      </c>
      <c r="G13" s="4" t="s">
        <v>1</v>
      </c>
      <c r="I13" s="2"/>
    </row>
    <row r="14" ht="12.75">
      <c r="I14" s="2"/>
    </row>
    <row r="15" spans="2:6" ht="12.75">
      <c r="B15" t="s">
        <v>3</v>
      </c>
      <c r="F15" s="4">
        <v>8932.47</v>
      </c>
    </row>
    <row r="16" spans="2:6" ht="12.75">
      <c r="B16" t="s">
        <v>11</v>
      </c>
      <c r="F16" s="4">
        <v>27441.66</v>
      </c>
    </row>
    <row r="17" spans="2:6" ht="12.75">
      <c r="B17" t="s">
        <v>10</v>
      </c>
      <c r="F17" s="4">
        <v>10225.78</v>
      </c>
    </row>
    <row r="18" ht="12.75">
      <c r="G18" s="4">
        <f>SUM(F15:F17)</f>
        <v>46599.909999999996</v>
      </c>
    </row>
    <row r="19" spans="2:6" ht="12.75">
      <c r="B19" t="s">
        <v>4</v>
      </c>
      <c r="F19" s="4">
        <v>987</v>
      </c>
    </row>
    <row r="21" spans="2:9" ht="12.75">
      <c r="B21" t="s">
        <v>5</v>
      </c>
      <c r="G21" s="4">
        <v>0</v>
      </c>
      <c r="I21" s="2"/>
    </row>
    <row r="22" spans="2:9" ht="12.75">
      <c r="B22" s="8" t="s">
        <v>13</v>
      </c>
      <c r="G22" s="6">
        <f>G18+G21-F19</f>
        <v>45612.909999999996</v>
      </c>
      <c r="I22" s="2"/>
    </row>
    <row r="23" ht="12.75">
      <c r="I23" s="2"/>
    </row>
    <row r="24" ht="12.75">
      <c r="I24" s="2"/>
    </row>
    <row r="25" ht="12.75">
      <c r="A25" s="1" t="s">
        <v>6</v>
      </c>
    </row>
    <row r="27" spans="1:7" ht="12.75">
      <c r="A27" s="8" t="s">
        <v>15</v>
      </c>
      <c r="G27" s="5">
        <v>28998.54</v>
      </c>
    </row>
    <row r="28" spans="1:7" ht="12.75">
      <c r="A28" t="s">
        <v>7</v>
      </c>
      <c r="G28" s="7">
        <v>57486.22</v>
      </c>
    </row>
    <row r="29" spans="1:7" ht="12.75">
      <c r="A29" t="s">
        <v>8</v>
      </c>
      <c r="G29" s="4">
        <v>40871.85</v>
      </c>
    </row>
    <row r="30" spans="1:7" ht="12.75">
      <c r="A30" t="s">
        <v>19</v>
      </c>
      <c r="G30" s="6">
        <f>G27+G28-G29</f>
        <v>45612.91000000001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1">
      <selection activeCell="K30" sqref="K30"/>
    </sheetView>
  </sheetViews>
  <sheetFormatPr defaultColWidth="9.140625" defaultRowHeight="12.75"/>
  <cols>
    <col min="6" max="7" width="9.140625" style="4" customWidth="1"/>
    <col min="8" max="8" width="25.7109375" style="0" bestFit="1" customWidth="1"/>
    <col min="12" max="12" width="11.140625" style="0" customWidth="1"/>
  </cols>
  <sheetData>
    <row r="4" ht="27.75">
      <c r="A4" s="3" t="s">
        <v>9</v>
      </c>
    </row>
    <row r="6" ht="23.25">
      <c r="C6" s="9" t="s">
        <v>0</v>
      </c>
    </row>
    <row r="9" spans="1:8" ht="12.75">
      <c r="A9" s="1" t="s">
        <v>16</v>
      </c>
      <c r="H9" s="2"/>
    </row>
    <row r="10" ht="12.75">
      <c r="H10" s="2"/>
    </row>
    <row r="11" spans="1:8" ht="12.75">
      <c r="A11" t="s">
        <v>2</v>
      </c>
      <c r="H11" s="2"/>
    </row>
    <row r="12" ht="12.75">
      <c r="H12" s="2"/>
    </row>
    <row r="13" spans="1:9" ht="12.75">
      <c r="A13" s="8" t="s">
        <v>17</v>
      </c>
      <c r="F13" s="4" t="s">
        <v>1</v>
      </c>
      <c r="G13" s="4" t="s">
        <v>1</v>
      </c>
      <c r="I13" s="2"/>
    </row>
    <row r="14" ht="12.75">
      <c r="I14" s="2"/>
    </row>
    <row r="15" spans="2:6" ht="12.75">
      <c r="B15" t="s">
        <v>3</v>
      </c>
      <c r="F15" s="4">
        <v>20027.88</v>
      </c>
    </row>
    <row r="16" spans="2:6" ht="12.75">
      <c r="B16" t="s">
        <v>18</v>
      </c>
      <c r="F16" s="4">
        <v>34835.85</v>
      </c>
    </row>
    <row r="17" spans="2:6" ht="12.75">
      <c r="B17" t="s">
        <v>10</v>
      </c>
      <c r="F17" s="4">
        <v>24233.3</v>
      </c>
    </row>
    <row r="18" ht="12.75">
      <c r="G18" s="4">
        <v>79097.03</v>
      </c>
    </row>
    <row r="19" spans="2:6" ht="12.75">
      <c r="B19" t="s">
        <v>4</v>
      </c>
      <c r="F19" s="4">
        <v>1318.5</v>
      </c>
    </row>
    <row r="21" spans="2:9" ht="12.75">
      <c r="B21" t="s">
        <v>5</v>
      </c>
      <c r="G21" s="4">
        <v>0</v>
      </c>
      <c r="I21" s="2"/>
    </row>
    <row r="22" spans="2:9" ht="12.75">
      <c r="B22" s="8" t="s">
        <v>13</v>
      </c>
      <c r="G22" s="6">
        <v>77778.53</v>
      </c>
      <c r="I22" s="2"/>
    </row>
    <row r="23" ht="12.75">
      <c r="I23" s="2"/>
    </row>
    <row r="24" ht="12.75">
      <c r="I24" s="2"/>
    </row>
    <row r="25" ht="12.75">
      <c r="A25" s="1" t="s">
        <v>6</v>
      </c>
    </row>
    <row r="27" spans="1:7" ht="12.75">
      <c r="A27" s="8" t="s">
        <v>20</v>
      </c>
      <c r="G27" s="5">
        <v>45612.91</v>
      </c>
    </row>
    <row r="28" spans="1:7" ht="12.75">
      <c r="A28" t="s">
        <v>7</v>
      </c>
      <c r="G28" s="7">
        <v>78054.47</v>
      </c>
    </row>
    <row r="29" spans="1:7" ht="12.75">
      <c r="A29" t="s">
        <v>8</v>
      </c>
      <c r="G29" s="4">
        <v>45888.85</v>
      </c>
    </row>
    <row r="30" spans="1:10" ht="12.75">
      <c r="A30" s="8" t="s">
        <v>21</v>
      </c>
      <c r="G30" s="6">
        <v>77778.53</v>
      </c>
      <c r="J30">
        <v>33742.35</v>
      </c>
    </row>
    <row r="31" ht="12.75">
      <c r="H3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6" max="6" width="9.140625" style="4" customWidth="1"/>
    <col min="7" max="7" width="12.00390625" style="4" customWidth="1"/>
    <col min="8" max="8" width="25.7109375" style="0" bestFit="1" customWidth="1"/>
    <col min="12" max="12" width="11.140625" style="0" customWidth="1"/>
  </cols>
  <sheetData>
    <row r="4" ht="27.75">
      <c r="A4" s="3" t="s">
        <v>9</v>
      </c>
    </row>
    <row r="6" ht="23.25">
      <c r="C6" s="9" t="s">
        <v>0</v>
      </c>
    </row>
    <row r="9" spans="1:8" ht="12.75">
      <c r="A9" s="1" t="s">
        <v>22</v>
      </c>
      <c r="H9" s="2"/>
    </row>
    <row r="10" ht="12.75">
      <c r="H10" s="2"/>
    </row>
    <row r="11" spans="1:8" ht="12.75">
      <c r="A11" t="s">
        <v>2</v>
      </c>
      <c r="H11" s="2"/>
    </row>
    <row r="12" ht="12.75">
      <c r="H12" s="2"/>
    </row>
    <row r="13" spans="1:9" ht="12.75">
      <c r="A13" s="8" t="s">
        <v>26</v>
      </c>
      <c r="F13" s="4" t="s">
        <v>1</v>
      </c>
      <c r="G13" s="4" t="s">
        <v>1</v>
      </c>
      <c r="I13" s="2"/>
    </row>
    <row r="14" ht="12.75">
      <c r="I14" s="2"/>
    </row>
    <row r="15" spans="2:6" ht="12.75">
      <c r="B15" t="s">
        <v>3</v>
      </c>
      <c r="F15" s="4">
        <v>13696.92</v>
      </c>
    </row>
    <row r="16" spans="2:6" ht="12.75">
      <c r="B16" t="s">
        <v>18</v>
      </c>
      <c r="F16" s="4">
        <v>16102.2</v>
      </c>
    </row>
    <row r="17" spans="2:6" ht="12.75">
      <c r="B17" t="s">
        <v>10</v>
      </c>
      <c r="F17" s="4">
        <v>24245.83</v>
      </c>
    </row>
    <row r="18" ht="12.75">
      <c r="G18" s="4">
        <f>SUM(F15:F17)</f>
        <v>54044.950000000004</v>
      </c>
    </row>
    <row r="19" spans="2:10" ht="12.75">
      <c r="B19" t="s">
        <v>27</v>
      </c>
      <c r="J19" s="4"/>
    </row>
    <row r="20" spans="2:6" ht="12.75">
      <c r="B20" t="s">
        <v>28</v>
      </c>
      <c r="F20" s="4">
        <v>-4527.7</v>
      </c>
    </row>
    <row r="22" spans="2:9" ht="12.75">
      <c r="B22" t="s">
        <v>5</v>
      </c>
      <c r="G22" s="4">
        <v>0</v>
      </c>
      <c r="I22" s="2"/>
    </row>
    <row r="23" spans="2:9" ht="12.75">
      <c r="B23" s="8" t="s">
        <v>25</v>
      </c>
      <c r="G23" s="6">
        <f>G18+G22+F19+F20</f>
        <v>49517.25000000001</v>
      </c>
      <c r="I23" s="2"/>
    </row>
    <row r="24" ht="12.75">
      <c r="I24" s="2"/>
    </row>
    <row r="25" ht="12.75">
      <c r="I25" s="2"/>
    </row>
    <row r="26" ht="12.75">
      <c r="A26" s="1" t="s">
        <v>6</v>
      </c>
    </row>
    <row r="27" spans="8:10" ht="12.75">
      <c r="H27" s="10"/>
      <c r="I27" s="8" t="s">
        <v>29</v>
      </c>
      <c r="J27" s="8" t="s">
        <v>30</v>
      </c>
    </row>
    <row r="28" spans="1:7" ht="12.75">
      <c r="A28" s="8" t="s">
        <v>23</v>
      </c>
      <c r="G28" s="5">
        <v>77778.53</v>
      </c>
    </row>
    <row r="29" spans="1:12" ht="12.75">
      <c r="A29" t="s">
        <v>7</v>
      </c>
      <c r="G29" s="7">
        <f>50891.48+41314.63</f>
        <v>92206.11</v>
      </c>
      <c r="I29">
        <v>50891.48</v>
      </c>
      <c r="J29">
        <v>41314.63</v>
      </c>
      <c r="L29">
        <f>J29+I29</f>
        <v>92206.11</v>
      </c>
    </row>
    <row r="30" spans="1:12" ht="12.75">
      <c r="A30" t="s">
        <v>8</v>
      </c>
      <c r="G30" s="4">
        <f>56984.91+63482.48</f>
        <v>120467.39000000001</v>
      </c>
      <c r="I30">
        <v>56984.91</v>
      </c>
      <c r="J30">
        <v>63482.48</v>
      </c>
      <c r="L30">
        <f>J30+I30</f>
        <v>120467.39000000001</v>
      </c>
    </row>
    <row r="31" spans="1:7" ht="12.75">
      <c r="A31" s="8" t="s">
        <v>24</v>
      </c>
      <c r="G31" s="6">
        <f>G28+G29-G30</f>
        <v>49517.25</v>
      </c>
    </row>
    <row r="32" ht="12.75">
      <c r="H32" s="4"/>
    </row>
    <row r="33" spans="9:12" ht="12.75">
      <c r="I33">
        <f>I29-I30</f>
        <v>-6093.43</v>
      </c>
      <c r="J33">
        <f>J29-J30</f>
        <v>-22167.850000000006</v>
      </c>
      <c r="L33">
        <f>J33+I33</f>
        <v>-28261.280000000006</v>
      </c>
    </row>
    <row r="36" ht="12.75">
      <c r="H36" s="4">
        <f>G31-G23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tabSelected="1" zoomScalePageLayoutView="0" workbookViewId="0" topLeftCell="A7">
      <selection activeCell="N35" sqref="N35"/>
    </sheetView>
  </sheetViews>
  <sheetFormatPr defaultColWidth="9.140625" defaultRowHeight="12.75"/>
  <cols>
    <col min="6" max="6" width="9.140625" style="4" customWidth="1"/>
    <col min="7" max="7" width="12.00390625" style="4" customWidth="1"/>
    <col min="8" max="8" width="25.7109375" style="0" bestFit="1" customWidth="1"/>
    <col min="12" max="12" width="11.140625" style="0" customWidth="1"/>
  </cols>
  <sheetData>
    <row r="4" ht="27.75">
      <c r="A4" s="3" t="s">
        <v>9</v>
      </c>
    </row>
    <row r="6" ht="23.25">
      <c r="C6" s="9" t="s">
        <v>0</v>
      </c>
    </row>
    <row r="9" spans="1:8" ht="12.75">
      <c r="A9" s="1" t="s">
        <v>31</v>
      </c>
      <c r="H9" s="2"/>
    </row>
    <row r="10" spans="5:14" ht="12.75">
      <c r="E10" s="8"/>
      <c r="F10" s="15"/>
      <c r="G10" s="15"/>
      <c r="H10" s="16"/>
      <c r="I10" s="8"/>
      <c r="J10" s="8"/>
      <c r="K10" s="8"/>
      <c r="L10" s="8"/>
      <c r="M10" s="8"/>
      <c r="N10" s="8"/>
    </row>
    <row r="11" spans="1:14" ht="12.75">
      <c r="A11" t="s">
        <v>2</v>
      </c>
      <c r="E11" s="8"/>
      <c r="F11" s="15"/>
      <c r="G11" s="15"/>
      <c r="H11" s="16"/>
      <c r="I11" s="8"/>
      <c r="J11" s="8"/>
      <c r="K11" s="8"/>
      <c r="L11" s="8"/>
      <c r="M11" s="8"/>
      <c r="N11" s="8"/>
    </row>
    <row r="12" spans="5:14" ht="12.75">
      <c r="E12" s="8"/>
      <c r="F12" s="15"/>
      <c r="G12" s="15"/>
      <c r="H12" s="16"/>
      <c r="I12" s="8"/>
      <c r="J12" s="8"/>
      <c r="K12" s="8"/>
      <c r="L12" s="8"/>
      <c r="M12" s="8"/>
      <c r="N12" s="8"/>
    </row>
    <row r="13" spans="1:14" ht="12.75">
      <c r="A13" s="8" t="s">
        <v>33</v>
      </c>
      <c r="E13" s="8"/>
      <c r="F13" s="15" t="s">
        <v>1</v>
      </c>
      <c r="G13" s="15" t="s">
        <v>1</v>
      </c>
      <c r="H13" s="8"/>
      <c r="I13" s="16"/>
      <c r="J13" s="8"/>
      <c r="K13" s="8"/>
      <c r="L13" s="8"/>
      <c r="M13" s="8"/>
      <c r="N13" s="8"/>
    </row>
    <row r="14" spans="5:14" ht="12.75">
      <c r="E14" s="8"/>
      <c r="F14" s="15"/>
      <c r="G14" s="15"/>
      <c r="H14" s="8"/>
      <c r="I14" s="16"/>
      <c r="J14" s="8"/>
      <c r="K14" s="8"/>
      <c r="L14" s="8"/>
      <c r="M14" s="8"/>
      <c r="N14" s="8"/>
    </row>
    <row r="15" spans="2:14" ht="12.75">
      <c r="B15" t="s">
        <v>3</v>
      </c>
      <c r="E15" s="8"/>
      <c r="F15" s="15">
        <f>'[1]to end 31.03.17'!$D$22</f>
        <v>7485.3</v>
      </c>
      <c r="G15" s="15"/>
      <c r="H15" s="8"/>
      <c r="I15" s="8"/>
      <c r="J15" s="8"/>
      <c r="K15" s="8"/>
      <c r="L15" s="8"/>
      <c r="M15" s="8"/>
      <c r="N15" s="8"/>
    </row>
    <row r="16" spans="2:14" ht="12.75">
      <c r="B16" t="s">
        <v>18</v>
      </c>
      <c r="E16" s="8"/>
      <c r="F16" s="15">
        <v>37320</v>
      </c>
      <c r="G16" s="15"/>
      <c r="H16" s="8"/>
      <c r="I16" s="8"/>
      <c r="J16" s="8"/>
      <c r="K16" s="8"/>
      <c r="L16" s="8"/>
      <c r="M16" s="8"/>
      <c r="N16" s="8"/>
    </row>
    <row r="17" spans="2:14" ht="12.75">
      <c r="B17" t="s">
        <v>10</v>
      </c>
      <c r="E17" s="8"/>
      <c r="F17" s="15">
        <f>'[1]to end 31.03.17'!$D$26</f>
        <v>24254.14</v>
      </c>
      <c r="G17" s="15"/>
      <c r="H17" s="8"/>
      <c r="I17" s="8"/>
      <c r="J17" s="8"/>
      <c r="K17" s="8"/>
      <c r="L17" s="8"/>
      <c r="M17" s="8"/>
      <c r="N17" s="8"/>
    </row>
    <row r="18" spans="5:14" ht="12.75">
      <c r="E18" s="8"/>
      <c r="F18" s="15"/>
      <c r="G18" s="15">
        <f>SUM(F15:F17)</f>
        <v>69059.44</v>
      </c>
      <c r="H18" s="8"/>
      <c r="I18" s="8"/>
      <c r="J18" s="8"/>
      <c r="K18" s="8"/>
      <c r="L18" s="8"/>
      <c r="M18" s="8"/>
      <c r="N18" s="8"/>
    </row>
    <row r="19" spans="2:14" ht="12.75">
      <c r="B19" t="s">
        <v>27</v>
      </c>
      <c r="E19" s="8"/>
      <c r="F19" s="15"/>
      <c r="G19" s="15"/>
      <c r="H19" s="8"/>
      <c r="I19" s="8"/>
      <c r="J19" s="15"/>
      <c r="K19" s="8"/>
      <c r="L19" s="8"/>
      <c r="M19" s="8"/>
      <c r="N19" s="8"/>
    </row>
    <row r="20" spans="2:14" ht="12.75">
      <c r="B20" t="s">
        <v>28</v>
      </c>
      <c r="E20" s="8"/>
      <c r="F20" s="15">
        <v>-120.8</v>
      </c>
      <c r="G20" s="15"/>
      <c r="H20" s="8"/>
      <c r="I20" s="8"/>
      <c r="J20" s="8"/>
      <c r="K20" s="8"/>
      <c r="L20" s="8"/>
      <c r="M20" s="8"/>
      <c r="N20" s="8"/>
    </row>
    <row r="21" spans="5:14" ht="12.75">
      <c r="E21" s="8"/>
      <c r="F21" s="15"/>
      <c r="G21" s="15"/>
      <c r="H21" s="8"/>
      <c r="I21" s="8"/>
      <c r="J21" s="8"/>
      <c r="K21" s="8"/>
      <c r="L21" s="8"/>
      <c r="M21" s="8"/>
      <c r="N21" s="8"/>
    </row>
    <row r="22" spans="2:14" ht="12.75">
      <c r="B22" t="s">
        <v>5</v>
      </c>
      <c r="E22" s="8"/>
      <c r="F22" s="15"/>
      <c r="G22" s="15">
        <v>0</v>
      </c>
      <c r="H22" s="8"/>
      <c r="I22" s="16"/>
      <c r="J22" s="8"/>
      <c r="K22" s="8"/>
      <c r="L22" s="8"/>
      <c r="M22" s="8"/>
      <c r="N22" s="8"/>
    </row>
    <row r="23" spans="2:14" ht="12.75">
      <c r="B23" s="8" t="s">
        <v>32</v>
      </c>
      <c r="E23" s="8"/>
      <c r="F23" s="15"/>
      <c r="G23" s="6">
        <f>G18+G22+F19+F20</f>
        <v>68938.64</v>
      </c>
      <c r="H23" s="8"/>
      <c r="I23" s="16"/>
      <c r="J23" s="8"/>
      <c r="K23" s="8"/>
      <c r="L23" s="8"/>
      <c r="M23" s="8"/>
      <c r="N23" s="8"/>
    </row>
    <row r="24" spans="5:14" ht="12.75">
      <c r="E24" s="8"/>
      <c r="F24" s="15"/>
      <c r="G24" s="15"/>
      <c r="H24" s="8"/>
      <c r="I24" s="16"/>
      <c r="J24" s="8"/>
      <c r="K24" s="8"/>
      <c r="L24" s="8"/>
      <c r="M24" s="8"/>
      <c r="N24" s="8"/>
    </row>
    <row r="25" spans="5:14" ht="12.75">
      <c r="E25" s="8"/>
      <c r="F25" s="15"/>
      <c r="G25" s="15"/>
      <c r="H25" s="8"/>
      <c r="I25" s="16"/>
      <c r="J25" s="8"/>
      <c r="K25" s="8"/>
      <c r="L25" s="8"/>
      <c r="M25" s="8"/>
      <c r="N25" s="8"/>
    </row>
    <row r="26" spans="1:14" ht="12.75">
      <c r="A26" s="1" t="s">
        <v>6</v>
      </c>
      <c r="E26" s="8"/>
      <c r="F26" s="15"/>
      <c r="G26" s="15"/>
      <c r="H26" s="8"/>
      <c r="I26" s="8"/>
      <c r="J26" s="8"/>
      <c r="K26" s="8"/>
      <c r="L26" s="8"/>
      <c r="M26" s="8"/>
      <c r="N26" s="8"/>
    </row>
    <row r="27" spans="5:14" ht="12.75">
      <c r="E27" s="8"/>
      <c r="F27" s="15"/>
      <c r="G27" s="15"/>
      <c r="H27" s="17"/>
      <c r="I27" s="19" t="s">
        <v>29</v>
      </c>
      <c r="J27" s="20" t="s">
        <v>30</v>
      </c>
      <c r="K27" s="8"/>
      <c r="L27" s="8"/>
      <c r="M27" s="8"/>
      <c r="N27" s="8"/>
    </row>
    <row r="28" spans="1:14" ht="12.75">
      <c r="A28" s="8" t="s">
        <v>34</v>
      </c>
      <c r="E28" s="8"/>
      <c r="F28" s="15"/>
      <c r="G28" s="18">
        <v>49517.25</v>
      </c>
      <c r="H28" s="8"/>
      <c r="I28" s="21"/>
      <c r="J28" s="22"/>
      <c r="K28" s="8"/>
      <c r="L28" s="8"/>
      <c r="M28" s="8"/>
      <c r="N28" s="8"/>
    </row>
    <row r="29" spans="1:14" ht="12.75">
      <c r="A29" t="s">
        <v>7</v>
      </c>
      <c r="E29" s="8"/>
      <c r="F29" s="15"/>
      <c r="G29" s="7">
        <v>59449.61</v>
      </c>
      <c r="H29" s="8"/>
      <c r="I29" s="21">
        <v>8008.37</v>
      </c>
      <c r="J29" s="22">
        <v>51441.24</v>
      </c>
      <c r="K29" s="8"/>
      <c r="L29" s="8"/>
      <c r="M29" s="8"/>
      <c r="N29" s="8"/>
    </row>
    <row r="30" spans="1:14" ht="13.5" thickBot="1">
      <c r="A30" t="s">
        <v>8</v>
      </c>
      <c r="E30" s="8"/>
      <c r="F30" s="15"/>
      <c r="G30" s="15">
        <v>40028.22</v>
      </c>
      <c r="H30" s="8"/>
      <c r="I30" s="21">
        <v>14211.68</v>
      </c>
      <c r="J30" s="22">
        <v>25816.54</v>
      </c>
      <c r="K30" s="8"/>
      <c r="L30" s="8"/>
      <c r="M30" s="8"/>
      <c r="N30" s="8"/>
    </row>
    <row r="31" spans="1:15" ht="13.5" thickBot="1">
      <c r="A31" s="8" t="s">
        <v>35</v>
      </c>
      <c r="E31" s="8"/>
      <c r="F31" s="15"/>
      <c r="G31" s="25">
        <f>G28+G29-G30</f>
        <v>68938.64</v>
      </c>
      <c r="H31" s="8"/>
      <c r="I31" s="21"/>
      <c r="J31" s="22"/>
      <c r="K31" s="8"/>
      <c r="L31" s="8"/>
      <c r="M31" s="8"/>
      <c r="N31" s="8"/>
      <c r="O31" s="14"/>
    </row>
    <row r="32" spans="5:15" ht="12.75">
      <c r="E32" s="8"/>
      <c r="F32" s="15"/>
      <c r="G32" s="15"/>
      <c r="H32" s="15"/>
      <c r="I32" s="21"/>
      <c r="J32" s="22"/>
      <c r="K32" s="8"/>
      <c r="L32" s="8"/>
      <c r="M32" s="8"/>
      <c r="N32" s="8"/>
      <c r="O32" s="8"/>
    </row>
    <row r="33" spans="5:14" ht="12.75">
      <c r="E33" s="8"/>
      <c r="F33" s="15"/>
      <c r="G33" s="15"/>
      <c r="H33" s="8"/>
      <c r="I33" s="23">
        <f>I29-I30</f>
        <v>-6203.31</v>
      </c>
      <c r="J33" s="24">
        <f>J29-J30</f>
        <v>25624.699999999997</v>
      </c>
      <c r="K33" s="8"/>
      <c r="L33" s="8"/>
      <c r="M33" s="8"/>
      <c r="N33" s="8"/>
    </row>
    <row r="34" spans="5:14" ht="12.75">
      <c r="E34" s="8"/>
      <c r="F34" s="15"/>
      <c r="G34" s="15"/>
      <c r="H34" s="8"/>
      <c r="I34" s="8"/>
      <c r="J34" s="8"/>
      <c r="K34" s="8"/>
      <c r="L34" s="8"/>
      <c r="M34" s="8"/>
      <c r="N34" s="8"/>
    </row>
    <row r="35" spans="5:14" ht="12.75">
      <c r="E35" s="8"/>
      <c r="F35" s="15"/>
      <c r="G35" s="15"/>
      <c r="H35" s="8"/>
      <c r="I35" s="8"/>
      <c r="J35" s="8"/>
      <c r="K35" s="8"/>
      <c r="L35" s="8"/>
      <c r="M35" s="8"/>
      <c r="N35" s="8"/>
    </row>
    <row r="36" spans="5:14" ht="12.75">
      <c r="E36" s="8"/>
      <c r="F36" s="15"/>
      <c r="G36" s="15"/>
      <c r="H36" s="15"/>
      <c r="I36" s="8"/>
      <c r="J36" s="8"/>
      <c r="K36" s="8"/>
      <c r="L36" s="8"/>
      <c r="M36" s="8"/>
      <c r="N36" s="8"/>
    </row>
    <row r="42" ht="12.75">
      <c r="H42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7">
      <selection activeCell="G29" sqref="G29"/>
    </sheetView>
  </sheetViews>
  <sheetFormatPr defaultColWidth="9.140625" defaultRowHeight="12.75"/>
  <cols>
    <col min="6" max="6" width="9.140625" style="4" customWidth="1"/>
    <col min="7" max="7" width="12.00390625" style="4" customWidth="1"/>
    <col min="8" max="8" width="25.7109375" style="0" bestFit="1" customWidth="1"/>
    <col min="12" max="12" width="11.140625" style="0" customWidth="1"/>
  </cols>
  <sheetData>
    <row r="4" ht="27.75">
      <c r="A4" s="3" t="s">
        <v>9</v>
      </c>
    </row>
    <row r="6" ht="23.25">
      <c r="C6" s="9" t="s">
        <v>0</v>
      </c>
    </row>
    <row r="9" spans="1:8" ht="12.75">
      <c r="A9" s="1" t="s">
        <v>31</v>
      </c>
      <c r="H9" s="2"/>
    </row>
    <row r="10" ht="12.75">
      <c r="H10" s="2"/>
    </row>
    <row r="11" spans="1:8" ht="12.75">
      <c r="A11" t="s">
        <v>2</v>
      </c>
      <c r="H11" s="2"/>
    </row>
    <row r="12" ht="12.75">
      <c r="H12" s="2"/>
    </row>
    <row r="13" spans="1:9" ht="12.75">
      <c r="A13" s="8" t="s">
        <v>33</v>
      </c>
      <c r="F13" s="4" t="s">
        <v>1</v>
      </c>
      <c r="G13" s="4" t="s">
        <v>1</v>
      </c>
      <c r="I13" s="2"/>
    </row>
    <row r="14" ht="12.75">
      <c r="I14" s="2"/>
    </row>
    <row r="15" ht="12.75">
      <c r="F15" s="11"/>
    </row>
    <row r="16" spans="2:6" ht="12.75">
      <c r="B16" t="s">
        <v>18</v>
      </c>
      <c r="F16" s="11">
        <v>37320</v>
      </c>
    </row>
    <row r="17" ht="12.75">
      <c r="F17" s="11"/>
    </row>
    <row r="18" ht="12.75">
      <c r="G18" s="11">
        <f>SUM(F15:F17)</f>
        <v>37320</v>
      </c>
    </row>
    <row r="19" spans="2:10" ht="12.75">
      <c r="B19" t="s">
        <v>27</v>
      </c>
      <c r="J19" s="4"/>
    </row>
    <row r="20" spans="2:6" ht="12.75">
      <c r="B20" t="s">
        <v>28</v>
      </c>
      <c r="F20" s="11">
        <v>-120.8</v>
      </c>
    </row>
    <row r="22" spans="2:9" ht="12.75">
      <c r="B22" t="s">
        <v>5</v>
      </c>
      <c r="G22" s="4">
        <v>0</v>
      </c>
      <c r="I22" s="2"/>
    </row>
    <row r="23" spans="2:9" ht="12.75">
      <c r="B23" s="8" t="s">
        <v>32</v>
      </c>
      <c r="G23" s="12">
        <f>G18+G22+F19+F20</f>
        <v>37199.2</v>
      </c>
      <c r="I23" s="2"/>
    </row>
    <row r="24" ht="12.75">
      <c r="I24" s="2"/>
    </row>
    <row r="25" ht="12.75">
      <c r="I25" s="2"/>
    </row>
    <row r="26" ht="12.75">
      <c r="A26" s="1" t="s">
        <v>6</v>
      </c>
    </row>
    <row r="27" spans="8:10" ht="12.75">
      <c r="H27" s="10"/>
      <c r="I27" s="8" t="s">
        <v>29</v>
      </c>
      <c r="J27" s="8" t="s">
        <v>30</v>
      </c>
    </row>
    <row r="28" spans="1:7" ht="12.75">
      <c r="A28" s="8" t="s">
        <v>34</v>
      </c>
      <c r="G28" s="13">
        <v>11574.5</v>
      </c>
    </row>
    <row r="29" spans="1:12" ht="12.75">
      <c r="A29" t="s">
        <v>7</v>
      </c>
      <c r="G29" s="7">
        <f>J29</f>
        <v>51441.24</v>
      </c>
      <c r="I29" s="14"/>
      <c r="J29" s="14">
        <v>51441.24</v>
      </c>
      <c r="L29">
        <f>J29+I29</f>
        <v>51441.24</v>
      </c>
    </row>
    <row r="30" spans="1:12" ht="12.75">
      <c r="A30" t="s">
        <v>8</v>
      </c>
      <c r="G30" s="4">
        <f>J30</f>
        <v>25816.54</v>
      </c>
      <c r="I30" s="14"/>
      <c r="J30" s="14">
        <v>25816.54</v>
      </c>
      <c r="L30">
        <f>J30+I30</f>
        <v>25816.54</v>
      </c>
    </row>
    <row r="31" spans="1:7" ht="12.75">
      <c r="A31" s="8" t="s">
        <v>35</v>
      </c>
      <c r="G31" s="6">
        <f>G28+G29-G30</f>
        <v>37199.2</v>
      </c>
    </row>
    <row r="32" ht="12.75">
      <c r="H32" s="4"/>
    </row>
    <row r="33" spans="9:12" ht="12.75">
      <c r="I33">
        <f>I29-I30</f>
        <v>0</v>
      </c>
      <c r="J33">
        <f>J29-J30</f>
        <v>25624.699999999997</v>
      </c>
      <c r="L33">
        <f>J33+I33</f>
        <v>25624.699999999997</v>
      </c>
    </row>
    <row r="35" ht="12.75">
      <c r="G35" s="4">
        <f>G23-G31</f>
        <v>0</v>
      </c>
    </row>
    <row r="36" ht="12.75">
      <c r="H36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6"/>
  <sheetViews>
    <sheetView zoomScalePageLayoutView="0" workbookViewId="0" topLeftCell="A1">
      <selection activeCell="I29" sqref="I29:I30"/>
    </sheetView>
  </sheetViews>
  <sheetFormatPr defaultColWidth="9.140625" defaultRowHeight="12.75"/>
  <cols>
    <col min="6" max="6" width="9.140625" style="4" customWidth="1"/>
    <col min="7" max="7" width="12.00390625" style="4" customWidth="1"/>
    <col min="8" max="8" width="25.7109375" style="0" bestFit="1" customWidth="1"/>
    <col min="12" max="12" width="11.140625" style="0" customWidth="1"/>
  </cols>
  <sheetData>
    <row r="4" ht="27.75">
      <c r="A4" s="3" t="s">
        <v>9</v>
      </c>
    </row>
    <row r="6" ht="23.25">
      <c r="C6" s="9" t="s">
        <v>0</v>
      </c>
    </row>
    <row r="9" spans="1:8" ht="12.75">
      <c r="A9" s="1" t="s">
        <v>31</v>
      </c>
      <c r="H9" s="2"/>
    </row>
    <row r="10" ht="12.75">
      <c r="H10" s="2"/>
    </row>
    <row r="11" spans="1:8" ht="12.75">
      <c r="A11" t="s">
        <v>2</v>
      </c>
      <c r="H11" s="2"/>
    </row>
    <row r="12" ht="12.75">
      <c r="H12" s="2"/>
    </row>
    <row r="13" spans="1:9" ht="12.75">
      <c r="A13" s="8" t="s">
        <v>33</v>
      </c>
      <c r="F13" s="4" t="s">
        <v>1</v>
      </c>
      <c r="G13" s="4" t="s">
        <v>1</v>
      </c>
      <c r="I13" s="2"/>
    </row>
    <row r="14" ht="12.75">
      <c r="I14" s="2"/>
    </row>
    <row r="15" spans="2:6" ht="12.75">
      <c r="B15" t="s">
        <v>3</v>
      </c>
      <c r="F15" s="11">
        <f>'[1]to end 31.03.17'!$D$22</f>
        <v>7485.3</v>
      </c>
    </row>
    <row r="16" spans="2:6" ht="12.75">
      <c r="B16" t="s">
        <v>18</v>
      </c>
      <c r="F16" s="11"/>
    </row>
    <row r="17" spans="2:6" ht="12.75">
      <c r="B17" t="s">
        <v>10</v>
      </c>
      <c r="F17" s="11">
        <f>'[1]to end 31.03.17'!$D$26</f>
        <v>24254.14</v>
      </c>
    </row>
    <row r="18" ht="12.75">
      <c r="G18" s="11">
        <f>SUM(F15:F17)</f>
        <v>31739.44</v>
      </c>
    </row>
    <row r="19" spans="2:10" ht="12.75">
      <c r="B19" t="s">
        <v>27</v>
      </c>
      <c r="J19" s="4"/>
    </row>
    <row r="20" spans="2:6" ht="12.75">
      <c r="B20" t="s">
        <v>28</v>
      </c>
      <c r="F20" s="11"/>
    </row>
    <row r="22" spans="2:9" ht="12.75">
      <c r="B22" t="s">
        <v>5</v>
      </c>
      <c r="G22" s="4">
        <v>0</v>
      </c>
      <c r="I22" s="2"/>
    </row>
    <row r="23" spans="2:9" ht="12.75">
      <c r="B23" s="8" t="s">
        <v>32</v>
      </c>
      <c r="G23" s="12">
        <f>G18+G22+F19+F20</f>
        <v>31739.44</v>
      </c>
      <c r="I23" s="2"/>
    </row>
    <row r="24" ht="12.75">
      <c r="I24" s="2"/>
    </row>
    <row r="25" ht="12.75">
      <c r="I25" s="2"/>
    </row>
    <row r="26" ht="12.75">
      <c r="A26" s="1" t="s">
        <v>6</v>
      </c>
    </row>
    <row r="27" spans="8:10" ht="12.75">
      <c r="H27" s="10"/>
      <c r="I27" s="8" t="s">
        <v>29</v>
      </c>
      <c r="J27" s="8" t="s">
        <v>30</v>
      </c>
    </row>
    <row r="28" spans="1:7" ht="12.75">
      <c r="A28" s="8" t="s">
        <v>34</v>
      </c>
      <c r="G28" s="13">
        <v>37942.75</v>
      </c>
    </row>
    <row r="29" spans="1:12" ht="12.75">
      <c r="A29" t="s">
        <v>7</v>
      </c>
      <c r="G29" s="7">
        <v>8008.37</v>
      </c>
      <c r="I29" s="14">
        <v>8008.37</v>
      </c>
      <c r="J29" s="14"/>
      <c r="L29">
        <f>J29+I29</f>
        <v>8008.37</v>
      </c>
    </row>
    <row r="30" spans="1:12" ht="12.75">
      <c r="A30" t="s">
        <v>8</v>
      </c>
      <c r="G30" s="4">
        <f>I30</f>
        <v>14211.68</v>
      </c>
      <c r="I30" s="8">
        <v>14211.68</v>
      </c>
      <c r="J30" s="14"/>
      <c r="L30">
        <v>14211</v>
      </c>
    </row>
    <row r="31" spans="1:7" ht="12.75">
      <c r="A31" s="8" t="s">
        <v>35</v>
      </c>
      <c r="G31" s="6">
        <f>G28+G29-G30</f>
        <v>31739.440000000002</v>
      </c>
    </row>
    <row r="32" ht="12.75">
      <c r="H32" s="4"/>
    </row>
    <row r="33" spans="9:12" ht="12.75">
      <c r="I33">
        <f>I29-I30</f>
        <v>-6203.31</v>
      </c>
      <c r="J33">
        <f>J29-J30</f>
        <v>0</v>
      </c>
      <c r="L33">
        <f>J33+I33</f>
        <v>-6203.31</v>
      </c>
    </row>
    <row r="36" ht="12.75">
      <c r="H36" s="4">
        <f>G31-G23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2017-05-12T13:25:40Z</cp:lastPrinted>
  <dcterms:created xsi:type="dcterms:W3CDTF">2011-05-24T19:56:49Z</dcterms:created>
  <dcterms:modified xsi:type="dcterms:W3CDTF">2017-05-12T13:25:44Z</dcterms:modified>
  <cp:category/>
  <cp:version/>
  <cp:contentType/>
  <cp:contentStatus/>
</cp:coreProperties>
</file>